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\Documents\Annual Report\2021\"/>
    </mc:Choice>
  </mc:AlternateContent>
  <xr:revisionPtr revIDLastSave="0" documentId="8_{F0CE30C1-3AF4-4A22-9C89-8723CB7E7A76}" xr6:coauthVersionLast="36" xr6:coauthVersionMax="36" xr10:uidLastSave="{00000000-0000-0000-0000-000000000000}"/>
  <bookViews>
    <workbookView xWindow="0" yWindow="0" windowWidth="21600" windowHeight="7728" xr2:uid="{261DEF88-E07A-49C6-8BDA-A8090F6DE21E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4" i="1"/>
  <c r="L15" i="1"/>
  <c r="L16" i="1"/>
  <c r="L17" i="1"/>
  <c r="L18" i="1"/>
  <c r="L19" i="1"/>
  <c r="L20" i="1"/>
  <c r="L21" i="1"/>
  <c r="L22" i="1"/>
  <c r="L23" i="1"/>
  <c r="L26" i="1"/>
  <c r="L27" i="1"/>
  <c r="L5" i="1"/>
  <c r="H28" i="1"/>
  <c r="L28" i="1" s="1"/>
  <c r="F28" i="1"/>
  <c r="H23" i="1"/>
  <c r="F23" i="1"/>
  <c r="H12" i="1"/>
  <c r="L12" i="1" s="1"/>
  <c r="F12" i="1"/>
  <c r="F24" i="1" l="1"/>
  <c r="F29" i="1" s="1"/>
  <c r="H24" i="1"/>
  <c r="H29" i="1" l="1"/>
  <c r="L29" i="1" s="1"/>
  <c r="L24" i="1"/>
</calcChain>
</file>

<file path=xl/sharedStrings.xml><?xml version="1.0" encoding="utf-8"?>
<sst xmlns="http://schemas.openxmlformats.org/spreadsheetml/2006/main" count="33" uniqueCount="33">
  <si>
    <t>Jan - Dec 21</t>
  </si>
  <si>
    <t>Ordinary Income/Expense</t>
  </si>
  <si>
    <t>Income</t>
  </si>
  <si>
    <t>Abundance Shop</t>
  </si>
  <si>
    <t>Annual Pledge Income</t>
  </si>
  <si>
    <t>Loose Offering</t>
  </si>
  <si>
    <t>Flowers</t>
  </si>
  <si>
    <t>Fund Raising Activities</t>
  </si>
  <si>
    <t>Honoraria</t>
  </si>
  <si>
    <t>Interest</t>
  </si>
  <si>
    <t>Total Income</t>
  </si>
  <si>
    <t>Cost of Goods Sold</t>
  </si>
  <si>
    <t>Church Building Expense</t>
  </si>
  <si>
    <t>Church Land Support</t>
  </si>
  <si>
    <t>Church Program Expenses</t>
  </si>
  <si>
    <t>Education &amp; Study</t>
  </si>
  <si>
    <t>Music Ministry</t>
  </si>
  <si>
    <t>Outreach Expense</t>
  </si>
  <si>
    <t>Rector Compensation &amp; Benefits</t>
  </si>
  <si>
    <t>Supply Clergy Expense</t>
  </si>
  <si>
    <t>Worship, Prayer &amp; Spirituality</t>
  </si>
  <si>
    <t>Total COGS</t>
  </si>
  <si>
    <t>Gross Profit</t>
  </si>
  <si>
    <t>Expense</t>
  </si>
  <si>
    <t>Administrative Expense</t>
  </si>
  <si>
    <t>Financing Expense</t>
  </si>
  <si>
    <t>Total Expense</t>
  </si>
  <si>
    <t>Net Ordinary Income</t>
  </si>
  <si>
    <t>2021 Budget</t>
  </si>
  <si>
    <t>2022 Budget</t>
  </si>
  <si>
    <t>Shortfall</t>
  </si>
  <si>
    <t>Principal Payment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</si>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</sst>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3" fillId="0" borderId="0" xfId="0" applyNumberFormat="1" applyFont="1"/>
    <xf numFmtId="49" fontId="3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0" fontId="2" fillId="0" borderId="0" xfId="0" applyNumberFormat="1" applyFont="1"/>
    <xf numFmtId="0" fontId="0" fillId="0" borderId="0" xfId="0" applyNumberFormat="1"/>
    <xf numFmtId="166" fontId="4" fillId="0" borderId="3" xfId="1" applyNumberFormat="1" applyFont="1" applyBorder="1"/>
    <xf numFmtId="166" fontId="4" fillId="0" borderId="0" xfId="1" applyNumberFormat="1" applyFont="1"/>
    <xf numFmtId="166" fontId="6" fillId="0" borderId="3" xfId="1" applyNumberFormat="1" applyFont="1" applyBorder="1"/>
    <xf numFmtId="166" fontId="5" fillId="0" borderId="0" xfId="1" applyNumberFormat="1" applyFont="1" applyBorder="1"/>
    <xf numFmtId="166" fontId="5" fillId="0" borderId="3" xfId="1" quotePrefix="1" applyNumberFormat="1" applyFont="1" applyBorder="1" applyAlignment="1">
      <alignment horizontal="center"/>
    </xf>
    <xf numFmtId="166" fontId="7" fillId="0" borderId="0" xfId="1" applyNumberFormat="1" applyFont="1"/>
    <xf numFmtId="166" fontId="7" fillId="0" borderId="3" xfId="1" applyNumberFormat="1" applyFont="1" applyBorder="1"/>
    <xf numFmtId="166" fontId="7" fillId="0" borderId="4" xfId="1" applyNumberFormat="1" applyFont="1" applyBorder="1"/>
    <xf numFmtId="166" fontId="4" fillId="0" borderId="4" xfId="1" applyNumberFormat="1" applyFont="1" applyBorder="1"/>
    <xf numFmtId="166" fontId="6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3305-38CC-43AA-A2DB-49229AC241C4}">
  <dimension ref="A1:L50"/>
  <sheetViews>
    <sheetView tabSelected="1" workbookViewId="0">
      <selection activeCell="P24" sqref="P24"/>
    </sheetView>
  </sheetViews>
  <sheetFormatPr defaultRowHeight="14.4" x14ac:dyDescent="0.3"/>
  <cols>
    <col min="1" max="4" width="3" style="12" customWidth="1"/>
    <col min="5" max="5" width="27.33203125" style="12" customWidth="1"/>
    <col min="6" max="6" width="10.109375" style="13" bestFit="1" customWidth="1"/>
    <col min="7" max="7" width="2.33203125" style="13" customWidth="1"/>
    <col min="8" max="8" width="10.88671875" style="13" customWidth="1"/>
    <col min="9" max="9" width="2.33203125" style="13" customWidth="1"/>
    <col min="10" max="10" width="12.88671875" style="19" customWidth="1"/>
    <col min="11" max="11" width="2.33203125" style="15" customWidth="1"/>
    <col min="12" max="12" width="11.109375" style="15" bestFit="1" customWidth="1"/>
  </cols>
  <sheetData>
    <row r="1" spans="1:12" ht="15" thickBot="1" x14ac:dyDescent="0.35">
      <c r="A1" s="1"/>
      <c r="B1" s="1"/>
      <c r="C1" s="1"/>
      <c r="D1" s="1"/>
      <c r="E1" s="1"/>
      <c r="F1" s="2"/>
      <c r="G1" s="3"/>
      <c r="H1" s="2"/>
      <c r="I1" s="2"/>
      <c r="J1" s="20"/>
      <c r="L1" s="14"/>
    </row>
    <row r="2" spans="1:12" ht="15.6" thickTop="1" thickBot="1" x14ac:dyDescent="0.35">
      <c r="A2" s="4"/>
      <c r="B2" s="4"/>
      <c r="C2" s="4"/>
      <c r="D2" s="4"/>
      <c r="E2" s="4"/>
      <c r="F2" s="5" t="s">
        <v>0</v>
      </c>
      <c r="G2" s="6"/>
      <c r="H2" s="5" t="s">
        <v>28</v>
      </c>
      <c r="I2" s="6"/>
      <c r="J2" s="16" t="s">
        <v>29</v>
      </c>
      <c r="K2" s="17"/>
      <c r="L2" s="18" t="s">
        <v>32</v>
      </c>
    </row>
    <row r="3" spans="1:12" ht="15" thickTop="1" x14ac:dyDescent="0.3">
      <c r="A3" s="1"/>
      <c r="B3" s="1" t="s">
        <v>1</v>
      </c>
      <c r="C3" s="1"/>
      <c r="D3" s="1"/>
      <c r="E3" s="1"/>
      <c r="F3" s="7"/>
      <c r="G3" s="8"/>
      <c r="H3" s="7"/>
      <c r="I3" s="8"/>
    </row>
    <row r="4" spans="1:12" x14ac:dyDescent="0.3">
      <c r="A4" s="1"/>
      <c r="B4" s="1"/>
      <c r="C4" s="1"/>
      <c r="D4" s="1" t="s">
        <v>2</v>
      </c>
      <c r="E4" s="1"/>
      <c r="F4" s="7"/>
      <c r="G4" s="8"/>
      <c r="H4" s="7"/>
      <c r="I4" s="8"/>
    </row>
    <row r="5" spans="1:12" x14ac:dyDescent="0.3">
      <c r="A5" s="1"/>
      <c r="B5" s="1"/>
      <c r="C5" s="1"/>
      <c r="D5" s="1"/>
      <c r="E5" s="1" t="s">
        <v>3</v>
      </c>
      <c r="F5" s="7">
        <v>45000</v>
      </c>
      <c r="G5" s="8"/>
      <c r="H5" s="7">
        <v>10800</v>
      </c>
      <c r="I5" s="8"/>
      <c r="J5" s="19">
        <v>45000</v>
      </c>
      <c r="L5" s="15">
        <f>+J5-H5</f>
        <v>34200</v>
      </c>
    </row>
    <row r="6" spans="1:12" x14ac:dyDescent="0.3">
      <c r="A6" s="1"/>
      <c r="B6" s="1"/>
      <c r="C6" s="1"/>
      <c r="D6" s="1"/>
      <c r="E6" s="1" t="s">
        <v>4</v>
      </c>
      <c r="F6" s="7">
        <v>132078.93</v>
      </c>
      <c r="G6" s="8"/>
      <c r="H6" s="7">
        <v>130000</v>
      </c>
      <c r="I6" s="8"/>
      <c r="J6" s="19">
        <v>130000</v>
      </c>
      <c r="L6" s="15">
        <f t="shared" ref="L6:L29" si="0">+J6-H6</f>
        <v>0</v>
      </c>
    </row>
    <row r="7" spans="1:12" x14ac:dyDescent="0.3">
      <c r="A7" s="1"/>
      <c r="B7" s="1"/>
      <c r="C7" s="1"/>
      <c r="D7" s="1"/>
      <c r="E7" s="1" t="s">
        <v>5</v>
      </c>
      <c r="F7" s="7">
        <v>41560.269999999997</v>
      </c>
      <c r="G7" s="8"/>
      <c r="H7" s="7">
        <v>19500</v>
      </c>
      <c r="I7" s="8"/>
      <c r="J7" s="19">
        <v>25000</v>
      </c>
      <c r="L7" s="15">
        <f t="shared" si="0"/>
        <v>5500</v>
      </c>
    </row>
    <row r="8" spans="1:12" x14ac:dyDescent="0.3">
      <c r="A8" s="1"/>
      <c r="B8" s="1"/>
      <c r="C8" s="1"/>
      <c r="D8" s="1"/>
      <c r="E8" s="1" t="s">
        <v>6</v>
      </c>
      <c r="F8" s="7">
        <v>300</v>
      </c>
      <c r="G8" s="8"/>
      <c r="H8" s="7">
        <v>0</v>
      </c>
      <c r="I8" s="8"/>
      <c r="J8" s="19">
        <v>150</v>
      </c>
      <c r="L8" s="15">
        <f t="shared" si="0"/>
        <v>150</v>
      </c>
    </row>
    <row r="9" spans="1:12" x14ac:dyDescent="0.3">
      <c r="A9" s="1"/>
      <c r="B9" s="1"/>
      <c r="C9" s="1"/>
      <c r="D9" s="1"/>
      <c r="E9" s="1" t="s">
        <v>7</v>
      </c>
      <c r="F9" s="7">
        <v>951.67</v>
      </c>
      <c r="G9" s="8"/>
      <c r="H9" s="7">
        <v>1150</v>
      </c>
      <c r="I9" s="8"/>
      <c r="J9" s="19">
        <v>900</v>
      </c>
      <c r="L9" s="15">
        <f t="shared" si="0"/>
        <v>-250</v>
      </c>
    </row>
    <row r="10" spans="1:12" x14ac:dyDescent="0.3">
      <c r="A10" s="1"/>
      <c r="B10" s="1"/>
      <c r="C10" s="1"/>
      <c r="D10" s="1"/>
      <c r="E10" s="1" t="s">
        <v>8</v>
      </c>
      <c r="F10" s="7">
        <v>1250</v>
      </c>
      <c r="G10" s="8"/>
      <c r="H10" s="7">
        <v>0</v>
      </c>
      <c r="I10" s="8"/>
      <c r="J10" s="19">
        <v>0</v>
      </c>
      <c r="L10" s="15">
        <f t="shared" si="0"/>
        <v>0</v>
      </c>
    </row>
    <row r="11" spans="1:12" ht="15" thickBot="1" x14ac:dyDescent="0.35">
      <c r="A11" s="1"/>
      <c r="B11" s="1"/>
      <c r="C11" s="1"/>
      <c r="D11" s="1"/>
      <c r="E11" s="1" t="s">
        <v>9</v>
      </c>
      <c r="F11" s="9">
        <v>83.11</v>
      </c>
      <c r="G11" s="8"/>
      <c r="H11" s="9">
        <v>0</v>
      </c>
      <c r="I11" s="8"/>
      <c r="J11" s="20">
        <v>0</v>
      </c>
      <c r="L11" s="14">
        <f t="shared" si="0"/>
        <v>0</v>
      </c>
    </row>
    <row r="12" spans="1:12" x14ac:dyDescent="0.3">
      <c r="A12" s="1"/>
      <c r="B12" s="1"/>
      <c r="C12" s="1"/>
      <c r="D12" s="1" t="s">
        <v>10</v>
      </c>
      <c r="E12" s="1"/>
      <c r="F12" s="7">
        <f>ROUND(SUM(F4:F11),5)</f>
        <v>221223.98</v>
      </c>
      <c r="G12" s="8"/>
      <c r="H12" s="7">
        <f>ROUND(SUM(H4:H11),5)</f>
        <v>161450</v>
      </c>
      <c r="I12" s="8"/>
      <c r="J12" s="19">
        <v>201050</v>
      </c>
      <c r="L12" s="15">
        <f t="shared" si="0"/>
        <v>39600</v>
      </c>
    </row>
    <row r="13" spans="1:12" x14ac:dyDescent="0.3">
      <c r="A13" s="1"/>
      <c r="B13" s="1"/>
      <c r="C13" s="1"/>
      <c r="D13" s="1" t="s">
        <v>11</v>
      </c>
      <c r="E13" s="1"/>
      <c r="F13" s="7"/>
      <c r="G13" s="8"/>
      <c r="H13" s="7"/>
      <c r="I13" s="8"/>
    </row>
    <row r="14" spans="1:12" x14ac:dyDescent="0.3">
      <c r="A14" s="1"/>
      <c r="B14" s="1"/>
      <c r="C14" s="1"/>
      <c r="D14" s="1"/>
      <c r="E14" s="1" t="s">
        <v>12</v>
      </c>
      <c r="F14" s="7">
        <v>17486.37</v>
      </c>
      <c r="G14" s="8"/>
      <c r="H14" s="7">
        <v>13475</v>
      </c>
      <c r="I14" s="8"/>
      <c r="J14" s="19">
        <v>16722.86</v>
      </c>
      <c r="L14" s="15">
        <f t="shared" si="0"/>
        <v>3247.8600000000006</v>
      </c>
    </row>
    <row r="15" spans="1:12" x14ac:dyDescent="0.3">
      <c r="A15" s="1"/>
      <c r="B15" s="1"/>
      <c r="C15" s="1"/>
      <c r="D15" s="1"/>
      <c r="E15" s="1" t="s">
        <v>13</v>
      </c>
      <c r="F15" s="7">
        <v>16554.86</v>
      </c>
      <c r="G15" s="8"/>
      <c r="H15" s="7">
        <v>11915</v>
      </c>
      <c r="I15" s="8"/>
      <c r="J15" s="19">
        <v>16448</v>
      </c>
      <c r="L15" s="15">
        <f t="shared" si="0"/>
        <v>4533</v>
      </c>
    </row>
    <row r="16" spans="1:12" x14ac:dyDescent="0.3">
      <c r="A16" s="1"/>
      <c r="B16" s="1"/>
      <c r="C16" s="1"/>
      <c r="D16" s="1"/>
      <c r="E16" s="1" t="s">
        <v>14</v>
      </c>
      <c r="F16" s="7">
        <v>2060.5300000000002</v>
      </c>
      <c r="G16" s="8"/>
      <c r="H16" s="7">
        <v>2860</v>
      </c>
      <c r="I16" s="8"/>
      <c r="J16" s="19">
        <v>1825</v>
      </c>
      <c r="L16" s="15">
        <f t="shared" si="0"/>
        <v>-1035</v>
      </c>
    </row>
    <row r="17" spans="1:12" x14ac:dyDescent="0.3">
      <c r="A17" s="1"/>
      <c r="B17" s="1"/>
      <c r="C17" s="1"/>
      <c r="D17" s="1"/>
      <c r="E17" s="1" t="s">
        <v>15</v>
      </c>
      <c r="F17" s="7">
        <v>219.18</v>
      </c>
      <c r="G17" s="8"/>
      <c r="H17" s="7">
        <v>300</v>
      </c>
      <c r="I17" s="8"/>
      <c r="J17" s="19">
        <v>300</v>
      </c>
      <c r="L17" s="15">
        <f t="shared" si="0"/>
        <v>0</v>
      </c>
    </row>
    <row r="18" spans="1:12" x14ac:dyDescent="0.3">
      <c r="A18" s="1"/>
      <c r="B18" s="1"/>
      <c r="C18" s="1"/>
      <c r="D18" s="1"/>
      <c r="E18" s="1" t="s">
        <v>16</v>
      </c>
      <c r="F18" s="7">
        <v>13470.45</v>
      </c>
      <c r="G18" s="8"/>
      <c r="H18" s="7">
        <v>13904.92</v>
      </c>
      <c r="I18" s="8"/>
      <c r="J18" s="19">
        <v>17470</v>
      </c>
      <c r="L18" s="15">
        <f t="shared" si="0"/>
        <v>3565.08</v>
      </c>
    </row>
    <row r="19" spans="1:12" x14ac:dyDescent="0.3">
      <c r="A19" s="1"/>
      <c r="B19" s="1"/>
      <c r="C19" s="1"/>
      <c r="D19" s="1"/>
      <c r="E19" s="1" t="s">
        <v>17</v>
      </c>
      <c r="F19" s="7">
        <v>25061.68</v>
      </c>
      <c r="G19" s="8"/>
      <c r="H19" s="7">
        <v>18784.64</v>
      </c>
      <c r="I19" s="8"/>
      <c r="J19" s="19">
        <v>24000</v>
      </c>
      <c r="L19" s="15">
        <f t="shared" si="0"/>
        <v>5215.3600000000006</v>
      </c>
    </row>
    <row r="20" spans="1:12" x14ac:dyDescent="0.3">
      <c r="A20" s="1"/>
      <c r="B20" s="1"/>
      <c r="C20" s="1"/>
      <c r="D20" s="1"/>
      <c r="E20" s="1" t="s">
        <v>18</v>
      </c>
      <c r="F20" s="7">
        <v>100509.06</v>
      </c>
      <c r="G20" s="8"/>
      <c r="H20" s="7">
        <v>90533.92</v>
      </c>
      <c r="I20" s="8"/>
      <c r="J20" s="19">
        <v>120753</v>
      </c>
      <c r="L20" s="15">
        <f t="shared" si="0"/>
        <v>30219.08</v>
      </c>
    </row>
    <row r="21" spans="1:12" x14ac:dyDescent="0.3">
      <c r="A21" s="1"/>
      <c r="B21" s="1"/>
      <c r="C21" s="1"/>
      <c r="D21" s="1"/>
      <c r="E21" s="1" t="s">
        <v>19</v>
      </c>
      <c r="F21" s="7">
        <v>3635</v>
      </c>
      <c r="G21" s="8"/>
      <c r="H21" s="7">
        <v>1000</v>
      </c>
      <c r="I21" s="8"/>
      <c r="J21" s="19">
        <v>1000</v>
      </c>
      <c r="L21" s="15">
        <f t="shared" si="0"/>
        <v>0</v>
      </c>
    </row>
    <row r="22" spans="1:12" ht="15" thickBot="1" x14ac:dyDescent="0.35">
      <c r="A22" s="1"/>
      <c r="B22" s="1"/>
      <c r="C22" s="1"/>
      <c r="D22" s="1"/>
      <c r="E22" s="1" t="s">
        <v>20</v>
      </c>
      <c r="F22" s="10">
        <v>9097.66</v>
      </c>
      <c r="G22" s="8"/>
      <c r="H22" s="10">
        <v>6172.8</v>
      </c>
      <c r="I22" s="8"/>
      <c r="J22" s="20">
        <v>6820</v>
      </c>
      <c r="L22" s="14">
        <f t="shared" si="0"/>
        <v>647.19999999999982</v>
      </c>
    </row>
    <row r="23" spans="1:12" ht="15" thickBot="1" x14ac:dyDescent="0.35">
      <c r="A23" s="1"/>
      <c r="B23" s="1"/>
      <c r="C23" s="1"/>
      <c r="D23" s="1" t="s">
        <v>21</v>
      </c>
      <c r="E23" s="1"/>
      <c r="F23" s="11">
        <f>ROUND(SUM(F13:F22),5)</f>
        <v>188094.79</v>
      </c>
      <c r="G23" s="8"/>
      <c r="H23" s="11">
        <f>ROUND(SUM(H13:H22),5)</f>
        <v>158946.28</v>
      </c>
      <c r="I23" s="8"/>
      <c r="J23" s="21">
        <v>205388.84</v>
      </c>
      <c r="L23" s="22">
        <f t="shared" si="0"/>
        <v>46442.559999999998</v>
      </c>
    </row>
    <row r="24" spans="1:12" x14ac:dyDescent="0.3">
      <c r="A24" s="1"/>
      <c r="B24" s="1"/>
      <c r="C24" s="1" t="s">
        <v>22</v>
      </c>
      <c r="D24" s="1"/>
      <c r="E24" s="1"/>
      <c r="F24" s="7">
        <f>ROUND(F12-F23,5)</f>
        <v>33129.19</v>
      </c>
      <c r="G24" s="8"/>
      <c r="H24" s="7">
        <f>ROUND(H12-H23,5)</f>
        <v>2503.7199999999998</v>
      </c>
      <c r="I24" s="8"/>
      <c r="J24" s="19">
        <v>-4338.84</v>
      </c>
      <c r="L24" s="15">
        <f t="shared" si="0"/>
        <v>-6842.5599999999995</v>
      </c>
    </row>
    <row r="25" spans="1:12" x14ac:dyDescent="0.3">
      <c r="A25" s="1"/>
      <c r="B25" s="1"/>
      <c r="C25" s="1"/>
      <c r="D25" s="1" t="s">
        <v>23</v>
      </c>
      <c r="E25" s="1"/>
      <c r="F25" s="7"/>
      <c r="G25" s="8"/>
      <c r="H25" s="7"/>
      <c r="I25" s="8"/>
    </row>
    <row r="26" spans="1:12" x14ac:dyDescent="0.3">
      <c r="A26" s="1"/>
      <c r="B26" s="1"/>
      <c r="C26" s="1"/>
      <c r="D26" s="1"/>
      <c r="E26" s="1" t="s">
        <v>24</v>
      </c>
      <c r="F26" s="7">
        <v>22246.73</v>
      </c>
      <c r="G26" s="8"/>
      <c r="H26" s="7">
        <v>19971.3</v>
      </c>
      <c r="I26" s="8"/>
      <c r="J26" s="19">
        <v>22186</v>
      </c>
      <c r="L26" s="15">
        <f t="shared" si="0"/>
        <v>2214.7000000000007</v>
      </c>
    </row>
    <row r="27" spans="1:12" ht="15" thickBot="1" x14ac:dyDescent="0.35">
      <c r="A27" s="1"/>
      <c r="B27" s="1"/>
      <c r="C27" s="1"/>
      <c r="D27" s="1"/>
      <c r="E27" s="1" t="s">
        <v>25</v>
      </c>
      <c r="F27" s="10">
        <v>2544.5</v>
      </c>
      <c r="G27" s="8"/>
      <c r="H27" s="10">
        <v>2760</v>
      </c>
      <c r="I27" s="8"/>
      <c r="J27" s="20">
        <v>2400</v>
      </c>
      <c r="L27" s="14">
        <f t="shared" si="0"/>
        <v>-360</v>
      </c>
    </row>
    <row r="28" spans="1:12" ht="15" thickBot="1" x14ac:dyDescent="0.35">
      <c r="A28" s="1"/>
      <c r="B28" s="1"/>
      <c r="C28" s="1"/>
      <c r="D28" s="1" t="s">
        <v>26</v>
      </c>
      <c r="E28" s="1"/>
      <c r="F28" s="11">
        <f>ROUND(SUM(F25:F27),5)</f>
        <v>24791.23</v>
      </c>
      <c r="G28" s="8"/>
      <c r="H28" s="11">
        <f>ROUND(SUM(H25:H27),5)</f>
        <v>22731.3</v>
      </c>
      <c r="I28" s="8"/>
      <c r="J28" s="21">
        <v>24586</v>
      </c>
      <c r="L28" s="22">
        <f t="shared" si="0"/>
        <v>1854.7000000000007</v>
      </c>
    </row>
    <row r="29" spans="1:12" x14ac:dyDescent="0.3">
      <c r="A29" s="1"/>
      <c r="B29" s="1" t="s">
        <v>27</v>
      </c>
      <c r="C29" s="1"/>
      <c r="D29" s="1"/>
      <c r="E29" s="1"/>
      <c r="F29" s="7">
        <f>ROUND(F3+F24-F28,5)</f>
        <v>8337.9599999999991</v>
      </c>
      <c r="G29" s="8"/>
      <c r="H29" s="7">
        <f>ROUND(H3+H24-H28,5)</f>
        <v>-20227.580000000002</v>
      </c>
      <c r="I29" s="8"/>
      <c r="J29" s="19">
        <v>-28925</v>
      </c>
      <c r="L29" s="15">
        <f t="shared" si="0"/>
        <v>-8697.4199999999983</v>
      </c>
    </row>
    <row r="30" spans="1:12" x14ac:dyDescent="0.3">
      <c r="A30" s="8"/>
      <c r="B30"/>
      <c r="C30"/>
      <c r="D30"/>
      <c r="E30"/>
      <c r="F30"/>
      <c r="G30"/>
      <c r="H30"/>
      <c r="I30"/>
    </row>
    <row r="31" spans="1:12" x14ac:dyDescent="0.3">
      <c r="A31" s="8"/>
      <c r="B31"/>
      <c r="C31"/>
      <c r="D31"/>
      <c r="E31" t="s">
        <v>31</v>
      </c>
      <c r="F31"/>
      <c r="G31"/>
      <c r="H31"/>
      <c r="I31"/>
      <c r="J31" s="19">
        <v>-3555.16</v>
      </c>
    </row>
    <row r="32" spans="1:12" x14ac:dyDescent="0.3">
      <c r="A32" s="8"/>
      <c r="B32"/>
      <c r="C32"/>
      <c r="D32"/>
      <c r="E32"/>
      <c r="F32"/>
      <c r="G32"/>
      <c r="H32"/>
      <c r="I32"/>
    </row>
    <row r="33" spans="1:10" x14ac:dyDescent="0.3">
      <c r="A33" s="8"/>
      <c r="B33"/>
      <c r="C33"/>
      <c r="D33"/>
      <c r="E33" t="s">
        <v>30</v>
      </c>
      <c r="F33"/>
      <c r="G33"/>
      <c r="H33"/>
      <c r="I33"/>
      <c r="J33" s="23">
        <v>32480.400000000001</v>
      </c>
    </row>
    <row r="34" spans="1:10" x14ac:dyDescent="0.3">
      <c r="A34" s="8"/>
      <c r="B34"/>
      <c r="C34"/>
      <c r="D34"/>
      <c r="E34"/>
      <c r="F34"/>
      <c r="G34"/>
      <c r="H34"/>
      <c r="I34"/>
    </row>
    <row r="35" spans="1:10" x14ac:dyDescent="0.3">
      <c r="A35" s="8"/>
      <c r="B35"/>
      <c r="C35"/>
      <c r="D35"/>
      <c r="E35"/>
      <c r="F35"/>
      <c r="G35"/>
      <c r="H35"/>
      <c r="I35"/>
    </row>
    <row r="36" spans="1:10" x14ac:dyDescent="0.3">
      <c r="A36" s="8"/>
      <c r="B36"/>
      <c r="C36"/>
      <c r="D36"/>
      <c r="E36"/>
      <c r="F36"/>
      <c r="G36"/>
      <c r="H36"/>
      <c r="I36"/>
    </row>
    <row r="37" spans="1:10" x14ac:dyDescent="0.3">
      <c r="A37" s="8"/>
      <c r="B37"/>
      <c r="C37"/>
      <c r="D37"/>
      <c r="E37"/>
      <c r="F37"/>
      <c r="G37"/>
      <c r="H37"/>
      <c r="I37"/>
    </row>
    <row r="38" spans="1:10" x14ac:dyDescent="0.3">
      <c r="A38" s="8"/>
      <c r="B38"/>
      <c r="C38"/>
      <c r="D38"/>
      <c r="E38"/>
      <c r="F38"/>
      <c r="G38"/>
      <c r="H38"/>
      <c r="I38"/>
    </row>
    <row r="39" spans="1:10" x14ac:dyDescent="0.3">
      <c r="A39" s="8"/>
      <c r="B39"/>
      <c r="C39"/>
      <c r="D39"/>
      <c r="E39"/>
      <c r="F39"/>
      <c r="G39"/>
      <c r="H39"/>
      <c r="I39"/>
    </row>
    <row r="40" spans="1:10" x14ac:dyDescent="0.3">
      <c r="A40" s="8"/>
      <c r="B40"/>
      <c r="C40"/>
      <c r="D40"/>
      <c r="E40"/>
      <c r="F40"/>
      <c r="G40"/>
      <c r="H40"/>
      <c r="I40"/>
    </row>
    <row r="41" spans="1:10" x14ac:dyDescent="0.3">
      <c r="A41" s="8"/>
      <c r="B41"/>
      <c r="C41"/>
      <c r="D41"/>
      <c r="E41"/>
      <c r="F41"/>
      <c r="G41"/>
      <c r="H41"/>
      <c r="I41"/>
    </row>
    <row r="42" spans="1:10" x14ac:dyDescent="0.3">
      <c r="A42" s="8"/>
      <c r="B42"/>
      <c r="C42"/>
      <c r="D42"/>
      <c r="E42"/>
      <c r="F42"/>
      <c r="G42"/>
      <c r="H42"/>
      <c r="I42"/>
    </row>
    <row r="43" spans="1:10" x14ac:dyDescent="0.3">
      <c r="A43" s="8"/>
      <c r="B43"/>
      <c r="C43"/>
      <c r="D43"/>
      <c r="E43"/>
      <c r="F43"/>
      <c r="G43"/>
      <c r="H43"/>
      <c r="I43"/>
    </row>
    <row r="44" spans="1:10" x14ac:dyDescent="0.3">
      <c r="A44" s="8"/>
      <c r="B44"/>
      <c r="C44"/>
      <c r="D44"/>
      <c r="E44"/>
      <c r="F44"/>
      <c r="G44"/>
      <c r="H44"/>
      <c r="I44"/>
    </row>
    <row r="45" spans="1:10" x14ac:dyDescent="0.3">
      <c r="A45" s="8"/>
      <c r="B45"/>
      <c r="C45"/>
      <c r="D45"/>
      <c r="E45"/>
      <c r="F45"/>
      <c r="G45"/>
      <c r="H45"/>
      <c r="I45"/>
    </row>
    <row r="46" spans="1:10" x14ac:dyDescent="0.3">
      <c r="A46" s="8"/>
      <c r="B46"/>
      <c r="C46"/>
      <c r="D46"/>
      <c r="E46"/>
      <c r="F46"/>
      <c r="G46"/>
      <c r="H46"/>
      <c r="I46"/>
    </row>
    <row r="47" spans="1:10" x14ac:dyDescent="0.3">
      <c r="A47" s="8"/>
      <c r="B47"/>
      <c r="C47"/>
      <c r="D47"/>
      <c r="E47"/>
      <c r="F47"/>
      <c r="G47"/>
      <c r="H47"/>
      <c r="I47"/>
    </row>
    <row r="48" spans="1:10" x14ac:dyDescent="0.3">
      <c r="A48" s="8"/>
      <c r="B48"/>
      <c r="C48"/>
      <c r="D48"/>
      <c r="E48"/>
      <c r="F48"/>
      <c r="G48"/>
      <c r="H48"/>
      <c r="I48"/>
    </row>
    <row r="49" spans="1:9" x14ac:dyDescent="0.3">
      <c r="A49" s="8"/>
      <c r="B49"/>
      <c r="C49"/>
      <c r="D49"/>
      <c r="E49"/>
      <c r="F49"/>
      <c r="G49"/>
      <c r="H49"/>
      <c r="I49"/>
    </row>
    <row r="50" spans="1:9" x14ac:dyDescent="0.3">
      <c r="A50" s="1"/>
      <c r="B50"/>
      <c r="C50"/>
      <c r="D50"/>
      <c r="E50"/>
      <c r="F50"/>
      <c r="G50"/>
      <c r="H50"/>
      <c r="I50"/>
    </row>
  </sheetData>
  <pageMargins left="0.7" right="0.7" top="0.75" bottom="0.75" header="0.3" footer="0.3"/>
  <pageSetup orientation="portrait" r:id="rId1"/>
  <headerFooter>
    <oddHeader>&amp;C&amp;"Times New Roman,Regular"&amp;10St. Benedict's Episcopal Church, Los Osos
2022 Proposed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Hall</dc:creator>
  <cp:lastModifiedBy>Caroline Hall</cp:lastModifiedBy>
  <dcterms:created xsi:type="dcterms:W3CDTF">2022-01-20T20:09:51Z</dcterms:created>
  <dcterms:modified xsi:type="dcterms:W3CDTF">2022-01-20T20:53:10Z</dcterms:modified>
</cp:coreProperties>
</file>